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FTAS - AF\"/>
    </mc:Choice>
  </mc:AlternateContent>
  <bookViews>
    <workbookView xWindow="960" yWindow="2250" windowWidth="19530" windowHeight="7995"/>
  </bookViews>
  <sheets>
    <sheet name="GOMB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E34" i="1"/>
  <c r="D34" i="1"/>
  <c r="C34" i="1"/>
  <c r="B33" i="1"/>
  <c r="F27" i="1"/>
  <c r="F20" i="1" s="1"/>
  <c r="F42" i="1" s="1"/>
  <c r="E27" i="1"/>
  <c r="D27" i="1"/>
  <c r="C27" i="1"/>
  <c r="F21" i="1"/>
  <c r="E21" i="1"/>
  <c r="D21" i="1"/>
  <c r="C21" i="1"/>
  <c r="C20" i="1"/>
  <c r="E12" i="1"/>
  <c r="C12" i="1"/>
  <c r="D20" i="1"/>
  <c r="D33" i="1"/>
  <c r="D40" i="1"/>
  <c r="E20" i="1"/>
  <c r="C33" i="1"/>
  <c r="C40" i="1"/>
  <c r="E33" i="1"/>
  <c r="E40" i="1"/>
</calcChain>
</file>

<file path=xl/sharedStrings.xml><?xml version="1.0" encoding="utf-8"?>
<sst xmlns="http://schemas.openxmlformats.org/spreadsheetml/2006/main" count="86" uniqueCount="80">
  <si>
    <t>In Naira Billion, unless stated otherwise</t>
  </si>
  <si>
    <t>OPTIONAL</t>
  </si>
  <si>
    <t>REQUIRED</t>
  </si>
  <si>
    <t>Item</t>
  </si>
  <si>
    <t>2019 Actual</t>
  </si>
  <si>
    <t>2020 Jan-May Actual</t>
  </si>
  <si>
    <t>2020 Original Budget</t>
  </si>
  <si>
    <t>2020 Amended Budget</t>
  </si>
  <si>
    <t>o/w COVID-responsive (in 2020 amended budget)</t>
  </si>
  <si>
    <t>Reference to Explanatory Notes</t>
  </si>
  <si>
    <t xml:space="preserve">Assumptions: </t>
  </si>
  <si>
    <t>Explanatory Notes 1 (EN1)</t>
  </si>
  <si>
    <t>Oil price (US$/bbl)</t>
  </si>
  <si>
    <t>EN 1.1</t>
  </si>
  <si>
    <t>Oil production (national, mbpd)</t>
  </si>
  <si>
    <t>Exchange rate (N/US$)</t>
  </si>
  <si>
    <t>GDP growth (national, percent annual change)</t>
  </si>
  <si>
    <t>Inflation (national, percent, annual average)</t>
  </si>
  <si>
    <t>1. Opening Balance</t>
  </si>
  <si>
    <t>EN 1.7</t>
  </si>
  <si>
    <t>2. Revenues and grants:</t>
  </si>
  <si>
    <t xml:space="preserve">Gross (not net of deductions) Statutory Allocation </t>
  </si>
  <si>
    <t>EN 1.2</t>
  </si>
  <si>
    <t>Derivation</t>
  </si>
  <si>
    <t>EN 1.3</t>
  </si>
  <si>
    <t>Other FAAC transfers (exchange rate gain, augmentation, others)</t>
  </si>
  <si>
    <t>EN 1.4</t>
  </si>
  <si>
    <t>VAT</t>
  </si>
  <si>
    <t>IGR</t>
  </si>
  <si>
    <t>EN 1.5</t>
  </si>
  <si>
    <t>Internal grants</t>
  </si>
  <si>
    <t>EN 1.6</t>
  </si>
  <si>
    <t>External grants</t>
  </si>
  <si>
    <t>3. Expenditures:</t>
  </si>
  <si>
    <t>EN 2</t>
  </si>
  <si>
    <t>Recurrent expenditures:</t>
  </si>
  <si>
    <t>Personnel costs (salaries, pensions)</t>
  </si>
  <si>
    <t>Overhead costs</t>
  </si>
  <si>
    <r>
      <rPr>
        <sz val="9"/>
        <color rgb="FFFF0000"/>
        <rFont val="Calibri"/>
        <family val="2"/>
      </rPr>
      <t>Public Debt charges</t>
    </r>
    <r>
      <rPr>
        <sz val="9"/>
        <color rgb="FF000000"/>
        <rFont val="Calibri"/>
        <family val="2"/>
      </rPr>
      <t xml:space="preserve"> (Interest payments on debt (or debt service), including FAAC deductions)</t>
    </r>
  </si>
  <si>
    <t>Capital expenditures:</t>
  </si>
  <si>
    <t>Economic</t>
  </si>
  <si>
    <t>Social</t>
  </si>
  <si>
    <t>Law and Justice</t>
  </si>
  <si>
    <t>Regional</t>
  </si>
  <si>
    <t>Administration</t>
  </si>
  <si>
    <t xml:space="preserve">4. Balance (=(1+2-3)) </t>
  </si>
  <si>
    <t>5. Financing:</t>
  </si>
  <si>
    <t>EN 3</t>
  </si>
  <si>
    <t>Domestic bonds</t>
  </si>
  <si>
    <t>EN 3.1</t>
  </si>
  <si>
    <t>Commercial bank loans</t>
  </si>
  <si>
    <t>External loans</t>
  </si>
  <si>
    <t>EN 3.2</t>
  </si>
  <si>
    <t>Sales of government assets</t>
  </si>
  <si>
    <t>EN 3.3</t>
  </si>
  <si>
    <t>6. Financing gap (=-(4+5))</t>
  </si>
  <si>
    <t>Memorandum Items:</t>
  </si>
  <si>
    <t>COVID-19 responsive expenditures (% of total expenditures)</t>
  </si>
  <si>
    <t>GOMBE STATE</t>
  </si>
  <si>
    <t>CRFC - Pension and Gratuity</t>
  </si>
  <si>
    <t>CRFC - Statutory Office Holders' Salaries</t>
  </si>
  <si>
    <t>CBN Support Facility (Health)</t>
  </si>
  <si>
    <t>EN 1.7.1</t>
  </si>
  <si>
    <t>EN 1.7.2</t>
  </si>
  <si>
    <t>EN 1.7.4</t>
  </si>
  <si>
    <t>EN 1.7.3</t>
  </si>
  <si>
    <t>EN 1.7.5</t>
  </si>
  <si>
    <t>EN 1.7.6</t>
  </si>
  <si>
    <t>EN 2.1</t>
  </si>
  <si>
    <t>EN 2.1.1</t>
  </si>
  <si>
    <t>EN 2.1.2</t>
  </si>
  <si>
    <t>EN 2.1.5</t>
  </si>
  <si>
    <t>EN 2.1.3</t>
  </si>
  <si>
    <t>EN 2.1.4</t>
  </si>
  <si>
    <t xml:space="preserve">EN 2.2 </t>
  </si>
  <si>
    <t xml:space="preserve">EN 2.2.2 </t>
  </si>
  <si>
    <t>EN 2.2.4</t>
  </si>
  <si>
    <t>EN 2.2.3</t>
  </si>
  <si>
    <t>EN 2.2.1</t>
  </si>
  <si>
    <t>EN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</si>
</sst>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0" tint="-0.249977111117893"/>
      <name val="Calibri"/>
      <family val="2"/>
    </font>
    <font>
      <b/>
      <sz val="9"/>
      <color theme="0" tint="-0.499984740745262"/>
      <name val="Calibri"/>
      <family val="2"/>
    </font>
    <font>
      <sz val="9"/>
      <color theme="0" tint="-0.249977111117893"/>
      <name val="Calibri"/>
      <family val="2"/>
    </font>
    <font>
      <sz val="9"/>
      <color theme="0" tint="-0.499984740745262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i/>
      <sz val="9"/>
      <color rgb="FF000000"/>
      <name val="Calibri"/>
      <family val="2"/>
    </font>
    <font>
      <sz val="9"/>
      <color rgb="FFFF0000"/>
      <name val="Calibri"/>
      <family val="2"/>
    </font>
    <font>
      <i/>
      <sz val="9"/>
      <color rgb="FFFF0000"/>
      <name val="Calibri"/>
      <family val="2"/>
    </font>
    <font>
      <b/>
      <sz val="11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Border="1"/>
    <xf numFmtId="0" fontId="5" fillId="2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3" borderId="0" xfId="0" applyFont="1" applyFill="1" applyBorder="1" applyAlignment="1">
      <alignment horizontal="left" vertical="top" wrapText="1" readingOrder="1"/>
    </xf>
    <xf numFmtId="0" fontId="8" fillId="3" borderId="0" xfId="0" applyFont="1" applyFill="1" applyBorder="1" applyAlignment="1">
      <alignment horizontal="left" vertical="top" wrapText="1" readingOrder="1"/>
    </xf>
    <xf numFmtId="0" fontId="9" fillId="3" borderId="0" xfId="0" applyFont="1" applyFill="1" applyBorder="1" applyAlignment="1">
      <alignment horizontal="left" vertical="top" wrapText="1" readingOrder="1"/>
    </xf>
    <xf numFmtId="0" fontId="10" fillId="3" borderId="0" xfId="0" applyFont="1" applyFill="1" applyBorder="1" applyAlignment="1">
      <alignment horizontal="left" vertical="top" wrapText="1" readingOrder="1"/>
    </xf>
    <xf numFmtId="0" fontId="10" fillId="3" borderId="0" xfId="0" applyFont="1" applyFill="1" applyBorder="1" applyAlignment="1">
      <alignment vertical="top" wrapText="1" readingOrder="1"/>
    </xf>
    <xf numFmtId="0" fontId="10" fillId="0" borderId="0" xfId="0" applyFont="1" applyBorder="1" applyAlignment="1">
      <alignment horizontal="left" vertical="top" wrapText="1" indent="1" readingOrder="1"/>
    </xf>
    <xf numFmtId="0" fontId="8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right" vertical="top" wrapText="1" readingOrder="1"/>
    </xf>
    <xf numFmtId="0" fontId="10" fillId="0" borderId="0" xfId="0" applyFont="1" applyBorder="1" applyAlignment="1">
      <alignment horizontal="right" vertical="top" wrapText="1" readingOrder="1"/>
    </xf>
    <xf numFmtId="0" fontId="10" fillId="4" borderId="0" xfId="0" applyFont="1" applyFill="1" applyBorder="1" applyAlignment="1">
      <alignment horizontal="right" vertical="top" wrapText="1" readingOrder="1"/>
    </xf>
    <xf numFmtId="0" fontId="10" fillId="0" borderId="0" xfId="0" applyFont="1" applyBorder="1" applyAlignment="1">
      <alignment vertical="top" wrapText="1" readingOrder="1"/>
    </xf>
    <xf numFmtId="0" fontId="5" fillId="5" borderId="0" xfId="0" applyFont="1" applyFill="1" applyBorder="1" applyAlignment="1">
      <alignment horizontal="left" vertical="top" wrapText="1" readingOrder="1"/>
    </xf>
    <xf numFmtId="0" fontId="8" fillId="5" borderId="0" xfId="0" applyFont="1" applyFill="1" applyBorder="1" applyAlignment="1">
      <alignment horizontal="left" vertical="top" wrapText="1" readingOrder="1"/>
    </xf>
    <xf numFmtId="164" fontId="7" fillId="3" borderId="0" xfId="0" applyNumberFormat="1" applyFont="1" applyFill="1" applyBorder="1" applyAlignment="1">
      <alignment horizontal="right" vertical="top" wrapText="1"/>
    </xf>
    <xf numFmtId="0" fontId="10" fillId="5" borderId="0" xfId="0" applyFont="1" applyFill="1" applyBorder="1" applyAlignment="1">
      <alignment horizontal="right" vertical="top" wrapText="1" readingOrder="1"/>
    </xf>
    <xf numFmtId="164" fontId="9" fillId="0" borderId="0" xfId="0" applyNumberFormat="1" applyFont="1" applyBorder="1" applyAlignment="1">
      <alignment horizontal="right" vertical="top" wrapText="1" readingOrder="1"/>
    </xf>
    <xf numFmtId="164" fontId="10" fillId="0" borderId="0" xfId="0" applyNumberFormat="1" applyFont="1" applyBorder="1" applyAlignment="1">
      <alignment horizontal="right" vertical="top" wrapText="1" readingOrder="1"/>
    </xf>
    <xf numFmtId="0" fontId="8" fillId="3" borderId="0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 indent="1" readingOrder="1"/>
    </xf>
    <xf numFmtId="0" fontId="10" fillId="0" borderId="0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indent="2" readingOrder="1"/>
    </xf>
    <xf numFmtId="0" fontId="13" fillId="0" borderId="0" xfId="0" applyFont="1" applyBorder="1" applyAlignment="1">
      <alignment horizontal="left" vertical="top" wrapText="1" indent="2" readingOrder="1"/>
    </xf>
    <xf numFmtId="0" fontId="14" fillId="0" borderId="0" xfId="0" applyFont="1" applyBorder="1" applyAlignment="1">
      <alignment horizontal="left" vertical="top" wrapText="1" indent="2" readingOrder="1"/>
    </xf>
    <xf numFmtId="164" fontId="9" fillId="5" borderId="0" xfId="0" applyNumberFormat="1" applyFont="1" applyFill="1" applyBorder="1" applyAlignment="1">
      <alignment horizontal="right" vertical="top" wrapText="1" readingOrder="1"/>
    </xf>
    <xf numFmtId="0" fontId="10" fillId="0" borderId="0" xfId="0" applyFont="1" applyFill="1" applyBorder="1" applyAlignment="1">
      <alignment horizontal="left" vertical="top" wrapText="1" readingOrder="1"/>
    </xf>
    <xf numFmtId="0" fontId="13" fillId="0" borderId="0" xfId="0" applyFont="1" applyBorder="1" applyAlignment="1">
      <alignment horizontal="left" vertical="top" wrapText="1" indent="1" readingOrder="1"/>
    </xf>
    <xf numFmtId="0" fontId="9" fillId="5" borderId="0" xfId="0" applyFont="1" applyFill="1" applyBorder="1" applyAlignment="1">
      <alignment horizontal="left" vertical="top" wrapText="1" readingOrder="1"/>
    </xf>
    <xf numFmtId="1" fontId="10" fillId="5" borderId="0" xfId="0" applyNumberFormat="1" applyFont="1" applyFill="1" applyBorder="1" applyAlignment="1">
      <alignment horizontal="right" vertical="top" wrapText="1" readingOrder="1"/>
    </xf>
    <xf numFmtId="0" fontId="10" fillId="5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indent="1" readingOrder="1"/>
    </xf>
    <xf numFmtId="0" fontId="8" fillId="0" borderId="2" xfId="0" applyFont="1" applyFill="1" applyBorder="1" applyAlignment="1">
      <alignment horizontal="left" vertical="top" wrapText="1" readingOrder="1"/>
    </xf>
    <xf numFmtId="0" fontId="9" fillId="0" borderId="2" xfId="0" applyFont="1" applyFill="1" applyBorder="1" applyAlignment="1">
      <alignment horizontal="left" vertical="top" wrapText="1" readingOrder="1"/>
    </xf>
    <xf numFmtId="1" fontId="10" fillId="0" borderId="2" xfId="0" applyNumberFormat="1" applyFont="1" applyFill="1" applyBorder="1" applyAlignment="1">
      <alignment horizontal="right" vertical="top" wrapText="1" readingOrder="1"/>
    </xf>
    <xf numFmtId="0" fontId="10" fillId="0" borderId="2" xfId="0" applyFont="1" applyFill="1" applyBorder="1" applyAlignment="1">
      <alignment horizontal="righ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5" fillId="0" borderId="0" xfId="0" applyFont="1"/>
    <xf numFmtId="165" fontId="5" fillId="5" borderId="0" xfId="0" applyNumberFormat="1" applyFont="1" applyFill="1" applyBorder="1" applyAlignment="1">
      <alignment horizontal="right" vertical="top" wrapText="1" readingOrder="1"/>
    </xf>
    <xf numFmtId="165" fontId="10" fillId="0" borderId="0" xfId="0" applyNumberFormat="1" applyFont="1" applyBorder="1" applyAlignment="1">
      <alignment horizontal="right" vertical="top" wrapText="1" readingOrder="1"/>
    </xf>
    <xf numFmtId="165" fontId="5" fillId="5" borderId="0" xfId="1" applyNumberFormat="1" applyFont="1" applyFill="1" applyBorder="1" applyAlignment="1">
      <alignment horizontal="right" vertical="top" wrapText="1" readingOrder="1"/>
    </xf>
    <xf numFmtId="165" fontId="11" fillId="3" borderId="0" xfId="1" applyNumberFormat="1" applyFont="1" applyFill="1" applyBorder="1" applyAlignment="1">
      <alignment horizontal="right" vertical="top" wrapText="1"/>
    </xf>
    <xf numFmtId="165" fontId="10" fillId="0" borderId="0" xfId="1" applyNumberFormat="1" applyFont="1" applyBorder="1" applyAlignment="1">
      <alignment horizontal="right" vertical="top" wrapText="1" readingOrder="1"/>
    </xf>
    <xf numFmtId="165" fontId="9" fillId="5" borderId="0" xfId="1" applyNumberFormat="1" applyFont="1" applyFill="1" applyBorder="1" applyAlignment="1">
      <alignment horizontal="right" vertical="top" wrapText="1" readingOrder="1"/>
    </xf>
    <xf numFmtId="0" fontId="0" fillId="6" borderId="0" xfId="0" applyFill="1"/>
    <xf numFmtId="2" fontId="5" fillId="0" borderId="2" xfId="0" applyNumberFormat="1" applyFont="1" applyFill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workbookViewId="0">
      <selection activeCell="J34" sqref="J34"/>
    </sheetView>
  </sheetViews>
  <sheetFormatPr defaultRowHeight="15" x14ac:dyDescent="0.25"/>
  <cols>
    <col min="1" max="1" width="37.5703125" customWidth="1"/>
    <col min="2" max="2" width="0" hidden="1" customWidth="1"/>
    <col min="3" max="3" width="12.42578125" customWidth="1"/>
    <col min="4" max="4" width="14.140625" customWidth="1"/>
    <col min="5" max="5" width="14.5703125" customWidth="1"/>
    <col min="6" max="6" width="12.42578125" customWidth="1"/>
    <col min="7" max="7" width="18.85546875" customWidth="1"/>
  </cols>
  <sheetData>
    <row r="2" spans="1:7" x14ac:dyDescent="0.25">
      <c r="A2" s="44" t="s">
        <v>58</v>
      </c>
    </row>
    <row r="3" spans="1:7" x14ac:dyDescent="0.25">
      <c r="A3" s="1" t="s">
        <v>0</v>
      </c>
      <c r="B3" s="2" t="s">
        <v>1</v>
      </c>
      <c r="C3" s="3" t="s">
        <v>1</v>
      </c>
      <c r="D3" s="4" t="s">
        <v>2</v>
      </c>
      <c r="E3" s="4" t="s">
        <v>2</v>
      </c>
      <c r="F3" s="4" t="s">
        <v>2</v>
      </c>
      <c r="G3" s="4" t="s">
        <v>2</v>
      </c>
    </row>
    <row r="4" spans="1:7" ht="48" x14ac:dyDescent="0.25">
      <c r="A4" s="5" t="s">
        <v>3</v>
      </c>
      <c r="B4" s="6" t="s">
        <v>4</v>
      </c>
      <c r="C4" s="7" t="s">
        <v>5</v>
      </c>
      <c r="D4" s="5" t="s">
        <v>6</v>
      </c>
      <c r="E4" s="5" t="s">
        <v>7</v>
      </c>
      <c r="F4" s="8" t="s">
        <v>8</v>
      </c>
      <c r="G4" s="5" t="s">
        <v>9</v>
      </c>
    </row>
    <row r="5" spans="1:7" ht="24" x14ac:dyDescent="0.25">
      <c r="A5" s="9" t="s">
        <v>10</v>
      </c>
      <c r="B5" s="10"/>
      <c r="C5" s="11"/>
      <c r="D5" s="12"/>
      <c r="E5" s="12"/>
      <c r="F5" s="12"/>
      <c r="G5" s="13" t="s">
        <v>11</v>
      </c>
    </row>
    <row r="6" spans="1:7" x14ac:dyDescent="0.25">
      <c r="A6" s="14" t="s">
        <v>12</v>
      </c>
      <c r="B6" s="15"/>
      <c r="C6" s="16"/>
      <c r="D6" s="17">
        <v>55</v>
      </c>
      <c r="E6" s="17">
        <v>25</v>
      </c>
      <c r="F6" s="18"/>
      <c r="G6" s="19" t="s">
        <v>13</v>
      </c>
    </row>
    <row r="7" spans="1:7" x14ac:dyDescent="0.25">
      <c r="A7" s="14" t="s">
        <v>14</v>
      </c>
      <c r="B7" s="15"/>
      <c r="C7" s="16"/>
      <c r="D7" s="17">
        <v>2.2000000000000002</v>
      </c>
      <c r="E7" s="17">
        <v>1.7</v>
      </c>
      <c r="F7" s="18"/>
      <c r="G7" s="19" t="s">
        <v>22</v>
      </c>
    </row>
    <row r="8" spans="1:7" x14ac:dyDescent="0.25">
      <c r="A8" s="14" t="s">
        <v>15</v>
      </c>
      <c r="B8" s="15"/>
      <c r="C8" s="16"/>
      <c r="D8" s="17">
        <v>305</v>
      </c>
      <c r="E8" s="17">
        <v>360</v>
      </c>
      <c r="F8" s="18"/>
      <c r="G8" s="19" t="s">
        <v>24</v>
      </c>
    </row>
    <row r="9" spans="1:7" ht="24" x14ac:dyDescent="0.25">
      <c r="A9" s="14" t="s">
        <v>16</v>
      </c>
      <c r="B9" s="15"/>
      <c r="C9" s="16"/>
      <c r="D9" s="17">
        <v>2.9</v>
      </c>
      <c r="E9" s="17">
        <v>-4.42</v>
      </c>
      <c r="F9" s="18"/>
      <c r="G9" s="19" t="s">
        <v>26</v>
      </c>
    </row>
    <row r="10" spans="1:7" ht="24" x14ac:dyDescent="0.25">
      <c r="A10" s="14" t="s">
        <v>17</v>
      </c>
      <c r="B10" s="15"/>
      <c r="C10" s="16"/>
      <c r="D10" s="17">
        <v>11.7</v>
      </c>
      <c r="E10" s="17">
        <v>14.13</v>
      </c>
      <c r="F10" s="18"/>
      <c r="G10" s="19" t="s">
        <v>29</v>
      </c>
    </row>
    <row r="11" spans="1:7" x14ac:dyDescent="0.25">
      <c r="A11" s="20" t="s">
        <v>18</v>
      </c>
      <c r="B11" s="21"/>
      <c r="C11" s="22"/>
      <c r="D11" s="45">
        <v>12000000000</v>
      </c>
      <c r="E11" s="45">
        <v>12207672111.969999</v>
      </c>
      <c r="F11" s="23"/>
      <c r="G11" s="19" t="s">
        <v>31</v>
      </c>
    </row>
    <row r="12" spans="1:7" x14ac:dyDescent="0.25">
      <c r="A12" s="20" t="s">
        <v>20</v>
      </c>
      <c r="B12" s="21"/>
      <c r="C12" s="22">
        <f t="shared" ref="C12:D12" si="0">SUM(C13:C19)</f>
        <v>0</v>
      </c>
      <c r="D12" s="47">
        <f t="shared" si="0"/>
        <v>97065595000</v>
      </c>
      <c r="E12" s="47">
        <f>SUM(E13:E19)</f>
        <v>77468143850</v>
      </c>
      <c r="F12" s="23"/>
      <c r="G12" s="13" t="s">
        <v>19</v>
      </c>
    </row>
    <row r="13" spans="1:7" ht="24" x14ac:dyDescent="0.25">
      <c r="A13" s="14" t="s">
        <v>21</v>
      </c>
      <c r="B13" s="15"/>
      <c r="C13" s="24"/>
      <c r="D13" s="46">
        <v>42000000000</v>
      </c>
      <c r="E13" s="46">
        <v>29000000000</v>
      </c>
      <c r="F13" s="18"/>
      <c r="G13" s="19" t="s">
        <v>62</v>
      </c>
    </row>
    <row r="14" spans="1:7" x14ac:dyDescent="0.25">
      <c r="A14" s="14" t="s">
        <v>23</v>
      </c>
      <c r="B14" s="15"/>
      <c r="C14" s="24"/>
      <c r="D14" s="25">
        <v>0</v>
      </c>
      <c r="E14" s="25">
        <v>0</v>
      </c>
      <c r="F14" s="18"/>
      <c r="G14" s="19"/>
    </row>
    <row r="15" spans="1:7" ht="24" x14ac:dyDescent="0.25">
      <c r="A15" s="14" t="s">
        <v>25</v>
      </c>
      <c r="B15" s="15"/>
      <c r="C15" s="24"/>
      <c r="D15" s="46">
        <v>14300000000</v>
      </c>
      <c r="E15" s="46">
        <v>14800000000</v>
      </c>
      <c r="F15" s="18"/>
      <c r="G15" s="19" t="s">
        <v>64</v>
      </c>
    </row>
    <row r="16" spans="1:7" x14ac:dyDescent="0.25">
      <c r="A16" s="14" t="s">
        <v>27</v>
      </c>
      <c r="B16" s="15"/>
      <c r="C16" s="24"/>
      <c r="D16" s="46">
        <v>15000000000</v>
      </c>
      <c r="E16" s="46">
        <v>11500000000</v>
      </c>
      <c r="F16" s="18"/>
      <c r="G16" s="19" t="s">
        <v>63</v>
      </c>
    </row>
    <row r="17" spans="1:7" x14ac:dyDescent="0.25">
      <c r="A17" s="14" t="s">
        <v>28</v>
      </c>
      <c r="B17" s="15"/>
      <c r="C17" s="24"/>
      <c r="D17" s="46">
        <v>11265595000</v>
      </c>
      <c r="E17" s="46">
        <v>9918143850</v>
      </c>
      <c r="F17" s="18"/>
      <c r="G17" s="19" t="s">
        <v>65</v>
      </c>
    </row>
    <row r="18" spans="1:7" x14ac:dyDescent="0.25">
      <c r="A18" s="14" t="s">
        <v>30</v>
      </c>
      <c r="B18" s="15"/>
      <c r="C18" s="24"/>
      <c r="D18" s="46">
        <v>8250000000</v>
      </c>
      <c r="E18" s="46">
        <v>8450000000</v>
      </c>
      <c r="F18" s="18"/>
      <c r="G18" s="19" t="s">
        <v>66</v>
      </c>
    </row>
    <row r="19" spans="1:7" x14ac:dyDescent="0.25">
      <c r="A19" s="14" t="s">
        <v>32</v>
      </c>
      <c r="B19" s="15"/>
      <c r="C19" s="24"/>
      <c r="D19" s="46">
        <v>6250000000</v>
      </c>
      <c r="E19" s="46">
        <v>3800000000</v>
      </c>
      <c r="F19" s="18"/>
      <c r="G19" s="19" t="s">
        <v>67</v>
      </c>
    </row>
    <row r="20" spans="1:7" x14ac:dyDescent="0.25">
      <c r="A20" s="9" t="s">
        <v>33</v>
      </c>
      <c r="B20" s="26"/>
      <c r="C20" s="22">
        <f>C21+C27</f>
        <v>0</v>
      </c>
      <c r="D20" s="48">
        <f>D21+D27</f>
        <v>130801737593.48</v>
      </c>
      <c r="E20" s="48">
        <f>E21+E27</f>
        <v>107609308593.48</v>
      </c>
      <c r="F20" s="48">
        <f>F21+F27</f>
        <v>13702500000</v>
      </c>
      <c r="G20" s="13" t="s">
        <v>34</v>
      </c>
    </row>
    <row r="21" spans="1:7" x14ac:dyDescent="0.25">
      <c r="A21" s="27" t="s">
        <v>35</v>
      </c>
      <c r="B21" s="15"/>
      <c r="C21" s="24">
        <f>SUM(C22:C26)</f>
        <v>0</v>
      </c>
      <c r="D21" s="49">
        <f>SUM(D22:D26)</f>
        <v>59754783900</v>
      </c>
      <c r="E21" s="49">
        <f>SUM(E22:E26)</f>
        <v>50652699100</v>
      </c>
      <c r="F21" s="49">
        <f>SUM(F22:F24)</f>
        <v>3757500000</v>
      </c>
      <c r="G21" s="28" t="s">
        <v>68</v>
      </c>
    </row>
    <row r="22" spans="1:7" x14ac:dyDescent="0.25">
      <c r="A22" s="29" t="s">
        <v>36</v>
      </c>
      <c r="B22" s="15"/>
      <c r="C22" s="24"/>
      <c r="D22" s="46">
        <v>21608739100</v>
      </c>
      <c r="E22" s="46">
        <v>21357221100</v>
      </c>
      <c r="F22" s="46">
        <v>2452500000</v>
      </c>
      <c r="G22" s="28" t="s">
        <v>69</v>
      </c>
    </row>
    <row r="23" spans="1:7" x14ac:dyDescent="0.25">
      <c r="A23" s="29" t="s">
        <v>37</v>
      </c>
      <c r="B23" s="15"/>
      <c r="C23" s="24"/>
      <c r="D23" s="46">
        <v>16532044800</v>
      </c>
      <c r="E23" s="46">
        <v>15017978000</v>
      </c>
      <c r="F23" s="46">
        <v>1305000000</v>
      </c>
      <c r="G23" s="28" t="s">
        <v>70</v>
      </c>
    </row>
    <row r="24" spans="1:7" ht="36" x14ac:dyDescent="0.25">
      <c r="A24" s="29" t="s">
        <v>38</v>
      </c>
      <c r="B24" s="15"/>
      <c r="C24" s="24"/>
      <c r="D24" s="46">
        <v>16091000000</v>
      </c>
      <c r="E24" s="46">
        <v>10731000000</v>
      </c>
      <c r="F24" s="46"/>
      <c r="G24" s="28" t="s">
        <v>71</v>
      </c>
    </row>
    <row r="25" spans="1:7" x14ac:dyDescent="0.25">
      <c r="A25" s="30" t="s">
        <v>59</v>
      </c>
      <c r="B25" s="15"/>
      <c r="C25" s="24"/>
      <c r="D25" s="46">
        <v>5332800000</v>
      </c>
      <c r="E25" s="46">
        <v>3412800000</v>
      </c>
      <c r="F25" s="46"/>
      <c r="G25" s="28" t="s">
        <v>72</v>
      </c>
    </row>
    <row r="26" spans="1:7" x14ac:dyDescent="0.25">
      <c r="A26" s="30" t="s">
        <v>60</v>
      </c>
      <c r="B26" s="15"/>
      <c r="C26" s="24"/>
      <c r="D26" s="46">
        <v>190200000</v>
      </c>
      <c r="E26" s="46">
        <v>133700000</v>
      </c>
      <c r="F26" s="46">
        <v>0</v>
      </c>
      <c r="G26" s="28" t="s">
        <v>73</v>
      </c>
    </row>
    <row r="27" spans="1:7" x14ac:dyDescent="0.25">
      <c r="A27" s="27" t="s">
        <v>39</v>
      </c>
      <c r="B27" s="15"/>
      <c r="C27" s="24">
        <f>SUM(C28:C32)</f>
        <v>0</v>
      </c>
      <c r="D27" s="49">
        <f>SUM(D28:D32)</f>
        <v>71046953693.479996</v>
      </c>
      <c r="E27" s="49">
        <f>SUM(E28:E32)</f>
        <v>56956609493.479996</v>
      </c>
      <c r="F27" s="49">
        <f>SUM(F28:F32)</f>
        <v>9945000000</v>
      </c>
      <c r="G27" s="28" t="s">
        <v>74</v>
      </c>
    </row>
    <row r="28" spans="1:7" x14ac:dyDescent="0.25">
      <c r="A28" s="31" t="s">
        <v>40</v>
      </c>
      <c r="B28" s="15"/>
      <c r="C28" s="24"/>
      <c r="D28" s="46">
        <v>40169795100</v>
      </c>
      <c r="E28" s="46">
        <v>29442795100</v>
      </c>
      <c r="F28" s="46">
        <v>1810000000</v>
      </c>
      <c r="G28" s="28" t="s">
        <v>75</v>
      </c>
    </row>
    <row r="29" spans="1:7" x14ac:dyDescent="0.25">
      <c r="A29" s="31" t="s">
        <v>41</v>
      </c>
      <c r="B29" s="15"/>
      <c r="C29" s="24"/>
      <c r="D29" s="46">
        <v>23705559393.48</v>
      </c>
      <c r="E29" s="46">
        <v>22959674393.48</v>
      </c>
      <c r="F29" s="46">
        <v>6985000000</v>
      </c>
      <c r="G29" s="28" t="s">
        <v>76</v>
      </c>
    </row>
    <row r="30" spans="1:7" x14ac:dyDescent="0.25">
      <c r="A30" s="31" t="s">
        <v>42</v>
      </c>
      <c r="B30" s="15"/>
      <c r="C30" s="24"/>
      <c r="D30" s="46">
        <v>1425079200</v>
      </c>
      <c r="E30" s="46">
        <v>865620000</v>
      </c>
      <c r="F30" s="46">
        <v>0</v>
      </c>
      <c r="G30" s="28" t="s">
        <v>77</v>
      </c>
    </row>
    <row r="31" spans="1:7" x14ac:dyDescent="0.25">
      <c r="A31" s="31" t="s">
        <v>43</v>
      </c>
      <c r="B31" s="15"/>
      <c r="C31" s="24"/>
      <c r="D31" s="46">
        <v>0</v>
      </c>
      <c r="E31" s="46">
        <v>0</v>
      </c>
      <c r="F31" s="46">
        <v>0</v>
      </c>
      <c r="G31" s="28"/>
    </row>
    <row r="32" spans="1:7" x14ac:dyDescent="0.25">
      <c r="A32" s="31" t="s">
        <v>44</v>
      </c>
      <c r="B32" s="15"/>
      <c r="C32" s="24"/>
      <c r="D32" s="46">
        <v>5746520000</v>
      </c>
      <c r="E32" s="46">
        <v>3688520000</v>
      </c>
      <c r="F32" s="46">
        <v>1150000000</v>
      </c>
      <c r="G32" s="28" t="s">
        <v>78</v>
      </c>
    </row>
    <row r="33" spans="1:8" x14ac:dyDescent="0.25">
      <c r="A33" s="20" t="s">
        <v>45</v>
      </c>
      <c r="B33" s="21">
        <f>B15-B26</f>
        <v>0</v>
      </c>
      <c r="C33" s="32">
        <f>(C11+C12)-C20</f>
        <v>0</v>
      </c>
      <c r="D33" s="50">
        <f>(D11+D12)-D20</f>
        <v>-21736142593.479996</v>
      </c>
      <c r="E33" s="50">
        <f>(E11+E12)-E20</f>
        <v>-17933492631.509995</v>
      </c>
      <c r="F33" s="23"/>
      <c r="G33" s="13"/>
    </row>
    <row r="34" spans="1:8" x14ac:dyDescent="0.25">
      <c r="A34" s="20" t="s">
        <v>46</v>
      </c>
      <c r="B34" s="21"/>
      <c r="C34" s="32">
        <f>SUM(C35:C39)</f>
        <v>0</v>
      </c>
      <c r="D34" s="50">
        <f>SUM(D35:D39)</f>
        <v>22200000000</v>
      </c>
      <c r="E34" s="50">
        <f>SUM(E35:E39)</f>
        <v>19100000000</v>
      </c>
      <c r="F34" s="23"/>
      <c r="G34" s="13" t="s">
        <v>47</v>
      </c>
    </row>
    <row r="35" spans="1:8" x14ac:dyDescent="0.25">
      <c r="A35" s="14" t="s">
        <v>48</v>
      </c>
      <c r="B35" s="15"/>
      <c r="C35" s="24">
        <v>0</v>
      </c>
      <c r="D35" s="46">
        <v>8200000000</v>
      </c>
      <c r="E35" s="46">
        <v>8400000000</v>
      </c>
      <c r="F35" s="18"/>
      <c r="G35" s="33" t="s">
        <v>49</v>
      </c>
      <c r="H35" s="51"/>
    </row>
    <row r="36" spans="1:8" x14ac:dyDescent="0.25">
      <c r="A36" s="14" t="s">
        <v>50</v>
      </c>
      <c r="B36" s="15"/>
      <c r="C36" s="16"/>
      <c r="D36" s="46">
        <v>300000000</v>
      </c>
      <c r="E36" s="46">
        <v>1500000000</v>
      </c>
      <c r="F36" s="18"/>
      <c r="G36" s="33" t="s">
        <v>52</v>
      </c>
    </row>
    <row r="37" spans="1:8" x14ac:dyDescent="0.25">
      <c r="A37" s="14" t="s">
        <v>61</v>
      </c>
      <c r="B37" s="15"/>
      <c r="C37" s="16"/>
      <c r="D37" s="46">
        <v>0</v>
      </c>
      <c r="E37" s="46">
        <v>2000000000</v>
      </c>
      <c r="F37" s="18"/>
      <c r="G37" s="33" t="s">
        <v>54</v>
      </c>
    </row>
    <row r="38" spans="1:8" x14ac:dyDescent="0.25">
      <c r="A38" s="14" t="s">
        <v>51</v>
      </c>
      <c r="B38" s="15"/>
      <c r="C38" s="16"/>
      <c r="D38" s="46">
        <v>13700000000</v>
      </c>
      <c r="E38" s="46">
        <v>7200000000</v>
      </c>
      <c r="F38" s="18"/>
      <c r="G38" s="33" t="s">
        <v>79</v>
      </c>
    </row>
    <row r="39" spans="1:8" x14ac:dyDescent="0.25">
      <c r="A39" s="34" t="s">
        <v>53</v>
      </c>
      <c r="B39" s="15"/>
      <c r="C39" s="16"/>
      <c r="D39" s="17">
        <v>0</v>
      </c>
      <c r="E39" s="17">
        <v>0</v>
      </c>
      <c r="F39" s="18"/>
      <c r="G39" s="33"/>
    </row>
    <row r="40" spans="1:8" x14ac:dyDescent="0.25">
      <c r="A40" s="20" t="s">
        <v>55</v>
      </c>
      <c r="B40" s="21"/>
      <c r="C40" s="32">
        <f>-(C33+C34)</f>
        <v>0</v>
      </c>
      <c r="D40" s="50">
        <f t="shared" ref="D40:E40" si="1">-(D33+D34)</f>
        <v>-463857406.52000427</v>
      </c>
      <c r="E40" s="50">
        <f t="shared" si="1"/>
        <v>-1166507368.4900055</v>
      </c>
      <c r="F40" s="23"/>
      <c r="G40" s="13" t="s">
        <v>47</v>
      </c>
    </row>
    <row r="41" spans="1:8" x14ac:dyDescent="0.25">
      <c r="A41" s="20" t="s">
        <v>56</v>
      </c>
      <c r="B41" s="21"/>
      <c r="C41" s="35"/>
      <c r="D41" s="36"/>
      <c r="E41" s="23"/>
      <c r="F41" s="23"/>
      <c r="G41" s="37"/>
    </row>
    <row r="42" spans="1:8" ht="24" x14ac:dyDescent="0.25">
      <c r="A42" s="38" t="s">
        <v>57</v>
      </c>
      <c r="B42" s="39"/>
      <c r="C42" s="40"/>
      <c r="D42" s="41"/>
      <c r="E42" s="42"/>
      <c r="F42" s="52">
        <f>100*F20/E20</f>
        <v>12.733563832999321</v>
      </c>
      <c r="G42" s="43" t="s">
        <v>34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GOMBE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ONOV ONYIA</dc:creator>
  <cp:lastModifiedBy>USER</cp:lastModifiedBy>
  <dcterms:created xsi:type="dcterms:W3CDTF">2020-06-27T13:35:24Z</dcterms:created>
  <dcterms:modified xsi:type="dcterms:W3CDTF">2020-07-29T07:51:31Z</dcterms:modified>
</cp:coreProperties>
</file>